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7AD9E6A9-07FC-4BF7-BBC1-E553D653A571}" xr6:coauthVersionLast="47" xr6:coauthVersionMax="47" xr10:uidLastSave="{00000000-0000-0000-0000-000000000000}"/>
  <bookViews>
    <workbookView xWindow="780" yWindow="780" windowWidth="21600" windowHeight="11175" firstSheet="1" activeTab="1" xr2:uid="{00000000-000D-0000-FFFF-FFFF00000000}"/>
  </bookViews>
  <sheets>
    <sheet name="Sheet1" sheetId="1" r:id="rId1"/>
    <sheet name="Ark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A8" i="2"/>
  <c r="C4" i="1"/>
  <c r="C5" i="1"/>
  <c r="C6" i="1"/>
  <c r="C7" i="1"/>
  <c r="C8" i="1" s="1"/>
  <c r="C3" i="1"/>
  <c r="C2" i="1"/>
  <c r="A13" i="1"/>
  <c r="A14" i="1" s="1"/>
  <c r="A4" i="1"/>
  <c r="A5" i="1"/>
  <c r="A6" i="1" s="1"/>
  <c r="A7" i="1" s="1"/>
  <c r="A8" i="1" s="1"/>
  <c r="A9" i="1" s="1"/>
  <c r="A10" i="1" s="1"/>
  <c r="A11" i="1" s="1"/>
  <c r="A12" i="1" s="1"/>
  <c r="A3" i="1"/>
  <c r="A9" i="2" l="1"/>
  <c r="E8" i="2"/>
  <c r="C8" i="2"/>
  <c r="B8" i="2"/>
  <c r="B9" i="2" l="1"/>
  <c r="E9" i="2"/>
  <c r="A10" i="2"/>
  <c r="C9" i="2"/>
  <c r="B10" i="2" l="1"/>
  <c r="B11" i="2" s="1"/>
  <c r="C10" i="2"/>
  <c r="E10" i="2"/>
  <c r="A11" i="2"/>
  <c r="A12" i="2" s="1"/>
  <c r="A13" i="2" s="1"/>
  <c r="A14" i="2" s="1"/>
  <c r="A15" i="2" s="1"/>
  <c r="A16" i="2" s="1"/>
  <c r="A17" i="2" s="1"/>
  <c r="A18" i="2" s="1"/>
  <c r="A19" i="2" s="1"/>
  <c r="C11" i="2" l="1"/>
  <c r="C12" i="2"/>
  <c r="B12" i="2"/>
  <c r="C13" i="2" l="1"/>
  <c r="B13" i="2"/>
  <c r="B14" i="2" l="1"/>
  <c r="C14" i="2"/>
  <c r="C15" i="2" l="1"/>
  <c r="B15" i="2"/>
  <c r="B16" i="2" l="1"/>
  <c r="C16" i="2"/>
  <c r="C17" i="2" l="1"/>
  <c r="B17" i="2"/>
  <c r="B18" i="2" l="1"/>
  <c r="C18" i="2"/>
  <c r="B19" i="2" l="1"/>
  <c r="C19" i="2"/>
</calcChain>
</file>

<file path=xl/sharedStrings.xml><?xml version="1.0" encoding="utf-8"?>
<sst xmlns="http://schemas.openxmlformats.org/spreadsheetml/2006/main" count="18" uniqueCount="17">
  <si>
    <t>Tid</t>
  </si>
  <si>
    <t>Nye I1</t>
  </si>
  <si>
    <t>I1</t>
  </si>
  <si>
    <t>Nye I2</t>
  </si>
  <si>
    <t>I2</t>
  </si>
  <si>
    <t>Nye I3</t>
  </si>
  <si>
    <t>I3</t>
  </si>
  <si>
    <t>S-I Model</t>
  </si>
  <si>
    <t>Ko</t>
  </si>
  <si>
    <t>Tidsskridt  Δ𝑡 (min.)</t>
  </si>
  <si>
    <t>S(t)</t>
  </si>
  <si>
    <t>I(t)</t>
  </si>
  <si>
    <t>Data I</t>
  </si>
  <si>
    <t>Tid (min.)</t>
  </si>
  <si>
    <t>Exp</t>
  </si>
  <si>
    <r>
      <t xml:space="preserve">Kontaktraten </t>
    </r>
    <r>
      <rPr>
        <i/>
        <sz val="16"/>
        <color rgb="FF000000"/>
        <rFont val="Aptos Narrow"/>
        <family val="2"/>
      </rPr>
      <t xml:space="preserve">c </t>
    </r>
    <r>
      <rPr>
        <sz val="16"/>
        <color rgb="FF000000"/>
        <rFont val="Aptos Narrow"/>
        <family val="2"/>
      </rPr>
      <t>(/min.)</t>
    </r>
  </si>
  <si>
    <r>
      <t xml:space="preserve">Populationstørrelse </t>
    </r>
    <r>
      <rPr>
        <i/>
        <sz val="16"/>
        <color theme="1"/>
        <rFont val="Aptos Narrow"/>
        <family val="2"/>
        <scheme val="minor"/>
      </rPr>
      <t>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</si>
</sst>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rgb="FF000000"/>
      <name val="Aptos Narrow"/>
      <family val="2"/>
    </font>
    <font>
      <i/>
      <sz val="16"/>
      <color rgb="FF000000"/>
      <name val="Aptos Narrow"/>
      <family val="2"/>
    </font>
    <font>
      <i/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Nye I1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Sheet1!$A$2:$A$8</c:f>
              <c:numCache>
                <c:formatCode>General</c:formatCode>
                <c:ptCount val="7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</c:numCache>
            </c:numRef>
          </c:xVal>
          <c:yVal>
            <c:numRef>
              <c:f>Sheet1!$B$2:$B$8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5</c:v>
                </c:pt>
                <c:pt idx="6">
                  <c:v>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D37-4F80-8EA2-2C5EE756D381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I1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Sheet1!$A$2:$A$8</c:f>
              <c:numCache>
                <c:formatCode>General</c:formatCode>
                <c:ptCount val="7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</c:numCache>
            </c:numRef>
          </c:xVal>
          <c:yVal>
            <c:numRef>
              <c:f>Sheet1!$C$2:$C$8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6</c:v>
                </c:pt>
                <c:pt idx="3">
                  <c:v>11</c:v>
                </c:pt>
                <c:pt idx="4">
                  <c:v>18</c:v>
                </c:pt>
                <c:pt idx="5">
                  <c:v>23</c:v>
                </c:pt>
                <c:pt idx="6">
                  <c:v>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D37-4F80-8EA2-2C5EE756D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17215"/>
        <c:axId val="427713855"/>
      </c:scatterChart>
      <c:valAx>
        <c:axId val="4277172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7713855"/>
        <c:crosses val="autoZero"/>
        <c:crossBetween val="midCat"/>
      </c:valAx>
      <c:valAx>
        <c:axId val="42771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77172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800"/>
              <a:t>S-I Model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'Ark1'!$B$6</c:f>
              <c:strCache>
                <c:ptCount val="1"/>
                <c:pt idx="0">
                  <c:v>S(t)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'Ark1'!$A$7:$A$17</c:f>
              <c:numCache>
                <c:formatCode>General</c:formatCode>
                <c:ptCount val="1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</c:numCache>
            </c:numRef>
          </c:xVal>
          <c:yVal>
            <c:numRef>
              <c:f>'Ark1'!$B$7:$B$17</c:f>
              <c:numCache>
                <c:formatCode>0</c:formatCode>
                <c:ptCount val="11"/>
                <c:pt idx="0" formatCode="General">
                  <c:v>49</c:v>
                </c:pt>
                <c:pt idx="1">
                  <c:v>48.02</c:v>
                </c:pt>
                <c:pt idx="2">
                  <c:v>46.118408000000002</c:v>
                </c:pt>
                <c:pt idx="3">
                  <c:v>42.538151129089279</c:v>
                </c:pt>
                <c:pt idx="4">
                  <c:v>36.189886029624788</c:v>
                </c:pt>
                <c:pt idx="5">
                  <c:v>26.194157016744633</c:v>
                </c:pt>
                <c:pt idx="6">
                  <c:v>13.722677236357441</c:v>
                </c:pt>
                <c:pt idx="7">
                  <c:v>3.7662374106648535</c:v>
                </c:pt>
                <c:pt idx="8">
                  <c:v>0.28369088466983028</c:v>
                </c:pt>
                <c:pt idx="9">
                  <c:v>1.6096103608950196E-3</c:v>
                </c:pt>
                <c:pt idx="10">
                  <c:v>5.181691027818236E-8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36-458E-90A7-7D4B5752FDC9}"/>
            </c:ext>
          </c:extLst>
        </c:ser>
        <c:ser>
          <c:idx val="1"/>
          <c:order val="1"/>
          <c:tx>
            <c:strRef>
              <c:f>'Ark1'!$C$6</c:f>
              <c:strCache>
                <c:ptCount val="1"/>
                <c:pt idx="0">
                  <c:v>I(t)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'Ark1'!$A$7:$A$17</c:f>
              <c:numCache>
                <c:formatCode>General</c:formatCode>
                <c:ptCount val="1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</c:numCache>
            </c:numRef>
          </c:xVal>
          <c:yVal>
            <c:numRef>
              <c:f>'Ark1'!$C$7:$C$17</c:f>
              <c:numCache>
                <c:formatCode>0</c:formatCode>
                <c:ptCount val="11"/>
                <c:pt idx="0" formatCode="General">
                  <c:v>1</c:v>
                </c:pt>
                <c:pt idx="1">
                  <c:v>1.98</c:v>
                </c:pt>
                <c:pt idx="2">
                  <c:v>3.8815919999999999</c:v>
                </c:pt>
                <c:pt idx="3">
                  <c:v>7.4618488709107202</c:v>
                </c:pt>
                <c:pt idx="4">
                  <c:v>13.810113970375209</c:v>
                </c:pt>
                <c:pt idx="5">
                  <c:v>23.805842983255367</c:v>
                </c:pt>
                <c:pt idx="6">
                  <c:v>36.277322763642559</c:v>
                </c:pt>
                <c:pt idx="7">
                  <c:v>46.233762589335143</c:v>
                </c:pt>
                <c:pt idx="8">
                  <c:v>49.716309115330169</c:v>
                </c:pt>
                <c:pt idx="9">
                  <c:v>49.998390389639106</c:v>
                </c:pt>
                <c:pt idx="10">
                  <c:v>49.999999948183088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F36-458E-90A7-7D4B5752F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698495"/>
        <c:axId val="427696095"/>
      </c:scatterChart>
      <c:valAx>
        <c:axId val="427698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7696095"/>
        <c:crosses val="autoZero"/>
        <c:crossBetween val="midCat"/>
      </c:valAx>
      <c:valAx>
        <c:axId val="427696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76984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800"/>
              <a:t>Den salte syge: Model og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'Ark1'!$C$6</c:f>
              <c:strCache>
                <c:ptCount val="1"/>
                <c:pt idx="0">
                  <c:v>I(t)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'Ark1'!$A$7:$A$21</c:f>
              <c:numCache>
                <c:formatCode>General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</c:numCache>
            </c:numRef>
          </c:xVal>
          <c:yVal>
            <c:numRef>
              <c:f>'Ark1'!$C$7:$C$21</c:f>
              <c:numCache>
                <c:formatCode>0</c:formatCode>
                <c:ptCount val="15"/>
                <c:pt idx="0" formatCode="General">
                  <c:v>1</c:v>
                </c:pt>
                <c:pt idx="1">
                  <c:v>1.98</c:v>
                </c:pt>
                <c:pt idx="2">
                  <c:v>3.8815919999999999</c:v>
                </c:pt>
                <c:pt idx="3">
                  <c:v>7.4618488709107202</c:v>
                </c:pt>
                <c:pt idx="4">
                  <c:v>13.810113970375209</c:v>
                </c:pt>
                <c:pt idx="5">
                  <c:v>23.805842983255367</c:v>
                </c:pt>
                <c:pt idx="6">
                  <c:v>36.277322763642559</c:v>
                </c:pt>
                <c:pt idx="7">
                  <c:v>46.233762589335143</c:v>
                </c:pt>
                <c:pt idx="8">
                  <c:v>49.716309115330169</c:v>
                </c:pt>
                <c:pt idx="9">
                  <c:v>49.998390389639106</c:v>
                </c:pt>
                <c:pt idx="10">
                  <c:v>49.999999948183088</c:v>
                </c:pt>
                <c:pt idx="11">
                  <c:v>50</c:v>
                </c:pt>
                <c:pt idx="12">
                  <c:v>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EFC-4676-ACFF-708CA688755D}"/>
            </c:ext>
          </c:extLst>
        </c:ser>
        <c:ser>
          <c:idx val="2"/>
          <c:order val="1"/>
          <c:tx>
            <c:strRef>
              <c:f>'Ark1'!$D$6</c:f>
              <c:strCache>
                <c:ptCount val="1"/>
                <c:pt idx="0">
                  <c:v>Data 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'Ark1'!$A$7:$A$21</c:f>
              <c:numCache>
                <c:formatCode>General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</c:numCache>
            </c:numRef>
          </c:xVal>
          <c:yVal>
            <c:numRef>
              <c:f>'Ark1'!$D$7:$D$21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8</c:v>
                </c:pt>
                <c:pt idx="4">
                  <c:v>18</c:v>
                </c:pt>
                <c:pt idx="5">
                  <c:v>30</c:v>
                </c:pt>
                <c:pt idx="6">
                  <c:v>38</c:v>
                </c:pt>
                <c:pt idx="7">
                  <c:v>44</c:v>
                </c:pt>
                <c:pt idx="8">
                  <c:v>48</c:v>
                </c:pt>
                <c:pt idx="9">
                  <c:v>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EFC-4676-ACFF-708CA688755D}"/>
            </c:ext>
          </c:extLst>
        </c:ser>
        <c:ser>
          <c:idx val="3"/>
          <c:order val="2"/>
          <c:tx>
            <c:strRef>
              <c:f>'Ark1'!$E$6</c:f>
              <c:strCache>
                <c:ptCount val="1"/>
                <c:pt idx="0">
                  <c:v>Exp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'Ark1'!$A$7:$A$21</c:f>
              <c:numCache>
                <c:formatCode>General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</c:numCache>
            </c:numRef>
          </c:xVal>
          <c:yVal>
            <c:numRef>
              <c:f>'Ark1'!$E$7:$E$21</c:f>
              <c:numCache>
                <c:formatCode>0.00</c:formatCode>
                <c:ptCount val="15"/>
                <c:pt idx="0" formatCode="General">
                  <c:v>1</c:v>
                </c:pt>
                <c:pt idx="1">
                  <c:v>2.7182818284590451</c:v>
                </c:pt>
                <c:pt idx="2">
                  <c:v>7.3890560989306504</c:v>
                </c:pt>
                <c:pt idx="3">
                  <c:v>20.085536923187668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EFC-4676-ACFF-708CA6887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4915184"/>
        <c:axId val="472662224"/>
      </c:scatterChart>
      <c:valAx>
        <c:axId val="63491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72662224"/>
        <c:crosses val="autoZero"/>
        <c:crossBetween val="midCat"/>
      </c:valAx>
      <c:valAx>
        <c:axId val="47266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34915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182562</xdr:colOff>
      <xdr:row>1</xdr:row>
      <xdr:rowOff>47625</xdr:rowOff>
    </xdr:from>
    <xdr:to>
      <xdr:col>15</xdr:col>
      <xdr:colOff>425450</xdr:colOff>
      <xdr:row>19</xdr:row>
      <xdr:rowOff>82550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EE770FB-D23D-CCE7-90FD-ED2150CAEC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608011</xdr:colOff>
      <xdr:row>4</xdr:row>
      <xdr:rowOff>0</xdr:rowOff>
    </xdr:from>
    <xdr:to>
      <xdr:col>24</xdr:col>
      <xdr:colOff>523874</xdr:colOff>
      <xdr:row>20</xdr:row>
      <xdr:rowOff>142875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F6313EB-34C0-4AC3-5AAE-B0BF352470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19050</xdr:colOff>
      <xdr:row>5</xdr:row>
      <xdr:rowOff>6350</xdr:rowOff>
    </xdr:from>
    <xdr:to>
      <xdr:col>15</xdr:col>
      <xdr:colOff>260350</xdr:colOff>
      <xdr:row>21</xdr:row>
      <xdr:rowOff>6350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40C014C7-82BB-F716-D0AC-4801F04894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G25"/>
  <sheetViews>
    <sheetView workbookViewId="0">
      <selection activeCell="A16" sqref="A16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>
        <v>1</v>
      </c>
      <c r="C2">
        <f>B2</f>
        <v>1</v>
      </c>
    </row>
    <row r="3" spans="1:7" x14ac:dyDescent="0.25">
      <c r="A3">
        <f>A2+0.5</f>
        <v>0.5</v>
      </c>
      <c r="B3">
        <v>2</v>
      </c>
      <c r="C3">
        <f>C2+B3</f>
        <v>3</v>
      </c>
    </row>
    <row r="4" spans="1:7" x14ac:dyDescent="0.25">
      <c r="A4">
        <f t="shared" ref="A4:A14" si="0">A3+0.5</f>
        <v>1</v>
      </c>
      <c r="B4">
        <v>3</v>
      </c>
      <c r="C4">
        <f t="shared" ref="C4:C8" si="1">C3+B4</f>
        <v>6</v>
      </c>
    </row>
    <row r="5" spans="1:7" x14ac:dyDescent="0.25">
      <c r="A5">
        <f t="shared" si="0"/>
        <v>1.5</v>
      </c>
      <c r="B5">
        <v>5</v>
      </c>
      <c r="C5">
        <f t="shared" si="1"/>
        <v>11</v>
      </c>
    </row>
    <row r="6" spans="1:7" x14ac:dyDescent="0.25">
      <c r="A6">
        <f t="shared" si="0"/>
        <v>2</v>
      </c>
      <c r="B6">
        <v>7</v>
      </c>
      <c r="C6">
        <f t="shared" si="1"/>
        <v>18</v>
      </c>
    </row>
    <row r="7" spans="1:7" x14ac:dyDescent="0.25">
      <c r="A7">
        <f t="shared" si="0"/>
        <v>2.5</v>
      </c>
      <c r="B7">
        <v>5</v>
      </c>
      <c r="C7">
        <f t="shared" si="1"/>
        <v>23</v>
      </c>
    </row>
    <row r="8" spans="1:7" x14ac:dyDescent="0.25">
      <c r="A8">
        <f t="shared" si="0"/>
        <v>3</v>
      </c>
      <c r="B8">
        <v>4</v>
      </c>
      <c r="C8">
        <f t="shared" si="1"/>
        <v>27</v>
      </c>
    </row>
    <row r="9" spans="1:7" x14ac:dyDescent="0.25">
      <c r="A9">
        <f t="shared" si="0"/>
        <v>3.5</v>
      </c>
    </row>
    <row r="10" spans="1:7" x14ac:dyDescent="0.25">
      <c r="A10">
        <f t="shared" si="0"/>
        <v>4</v>
      </c>
    </row>
    <row r="11" spans="1:7" x14ac:dyDescent="0.25">
      <c r="A11">
        <f t="shared" si="0"/>
        <v>4.5</v>
      </c>
    </row>
    <row r="12" spans="1:7" x14ac:dyDescent="0.25">
      <c r="A12">
        <f t="shared" si="0"/>
        <v>5</v>
      </c>
    </row>
    <row r="13" spans="1:7" x14ac:dyDescent="0.25">
      <c r="A13">
        <f>A12+0.5</f>
        <v>5.5</v>
      </c>
    </row>
    <row r="14" spans="1:7" x14ac:dyDescent="0.25">
      <c r="A14">
        <f t="shared" si="0"/>
        <v>6</v>
      </c>
    </row>
    <row r="23" spans="3:3" x14ac:dyDescent="0.25">
      <c r="C23" t="s">
        <v>7</v>
      </c>
    </row>
    <row r="25" spans="3:3" x14ac:dyDescent="0.25">
      <c r="C25" t="s">
        <v>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A7EB-D286-44FD-BE67-E7A0EF65925F}">
  <dimension ref="A1:G21"/>
  <sheetViews>
    <sheetView tabSelected="1" zoomScaleNormal="100" workbookViewId="0">
      <selection activeCell="B3" sqref="B3"/>
    </sheetView>
  </sheetViews>
  <sheetFormatPr defaultRowHeight="15" x14ac:dyDescent="0.25"/>
  <cols>
    <col min="1" max="1" width="23.28515625" customWidth="1"/>
    <col min="5" max="5" width="9.42578125" bestFit="1" customWidth="1"/>
  </cols>
  <sheetData>
    <row r="1" spans="1:7" ht="21" x14ac:dyDescent="0.35">
      <c r="A1" s="8" t="s">
        <v>7</v>
      </c>
      <c r="B1" s="3"/>
      <c r="C1" s="3"/>
      <c r="D1" s="3"/>
      <c r="E1" s="3"/>
    </row>
    <row r="2" spans="1:7" ht="21" x14ac:dyDescent="0.35">
      <c r="A2" s="5" t="s">
        <v>15</v>
      </c>
      <c r="B2" s="3">
        <v>2</v>
      </c>
      <c r="C2" s="3"/>
      <c r="D2" s="3"/>
      <c r="E2" s="3"/>
    </row>
    <row r="3" spans="1:7" ht="21" x14ac:dyDescent="0.35">
      <c r="A3" s="3" t="s">
        <v>9</v>
      </c>
      <c r="B3" s="3">
        <v>0.5</v>
      </c>
      <c r="C3" s="3"/>
      <c r="D3" s="3"/>
      <c r="E3" s="3"/>
      <c r="F3" s="2"/>
      <c r="G3" s="2"/>
    </row>
    <row r="4" spans="1:7" ht="21" x14ac:dyDescent="0.35">
      <c r="A4" s="3" t="s">
        <v>16</v>
      </c>
      <c r="B4" s="3">
        <v>50</v>
      </c>
      <c r="C4" s="3"/>
      <c r="D4" s="3"/>
      <c r="E4" s="3"/>
      <c r="F4" s="2"/>
      <c r="G4" s="2"/>
    </row>
    <row r="5" spans="1:7" ht="21" x14ac:dyDescent="0.35">
      <c r="A5" s="3"/>
      <c r="B5" s="3"/>
      <c r="C5" s="3"/>
      <c r="D5" s="3"/>
      <c r="E5" s="3"/>
      <c r="F5" s="2"/>
      <c r="G5" s="2"/>
    </row>
    <row r="6" spans="1:7" ht="21" x14ac:dyDescent="0.35">
      <c r="A6" s="4" t="s">
        <v>13</v>
      </c>
      <c r="B6" s="4" t="s">
        <v>10</v>
      </c>
      <c r="C6" s="4" t="s">
        <v>11</v>
      </c>
      <c r="D6" s="4" t="s">
        <v>12</v>
      </c>
      <c r="E6" s="4" t="s">
        <v>14</v>
      </c>
      <c r="F6" s="2"/>
      <c r="G6" s="2"/>
    </row>
    <row r="7" spans="1:7" ht="21" x14ac:dyDescent="0.35">
      <c r="A7" s="3">
        <v>0</v>
      </c>
      <c r="B7" s="3">
        <f>B4-1</f>
        <v>49</v>
      </c>
      <c r="C7" s="3">
        <v>1</v>
      </c>
      <c r="D7" s="3">
        <v>1</v>
      </c>
      <c r="E7" s="3">
        <v>1</v>
      </c>
      <c r="F7" s="2"/>
      <c r="G7" s="2"/>
    </row>
    <row r="8" spans="1:7" ht="21" x14ac:dyDescent="0.35">
      <c r="A8" s="3">
        <f>A7+$B$3</f>
        <v>0.5</v>
      </c>
      <c r="B8" s="6">
        <f>B7-$B$2*B7*C7/$B$4*$B$3</f>
        <v>48.02</v>
      </c>
      <c r="C8" s="6">
        <f t="shared" ref="C8:C17" si="0">C7+$B$2*B7*C7/$B$4*$B$3</f>
        <v>1.98</v>
      </c>
      <c r="D8" s="3">
        <v>2</v>
      </c>
      <c r="E8" s="7">
        <f>EXP($B$2*A8)</f>
        <v>2.7182818284590451</v>
      </c>
      <c r="F8" s="2"/>
      <c r="G8" s="2"/>
    </row>
    <row r="9" spans="1:7" ht="21" x14ac:dyDescent="0.35">
      <c r="A9" s="3">
        <f t="shared" ref="A9:A17" si="1">A8+$B$3</f>
        <v>1</v>
      </c>
      <c r="B9" s="6">
        <f t="shared" ref="B9:B17" si="2">B8-$B$2*B8*C8/$B$4*$B$3</f>
        <v>46.118408000000002</v>
      </c>
      <c r="C9" s="6">
        <f t="shared" si="0"/>
        <v>3.8815919999999999</v>
      </c>
      <c r="D9" s="3">
        <v>4</v>
      </c>
      <c r="E9" s="7">
        <f>EXP($B$2*A9)</f>
        <v>7.3890560989306504</v>
      </c>
      <c r="F9" s="2"/>
      <c r="G9" s="2"/>
    </row>
    <row r="10" spans="1:7" ht="21" x14ac:dyDescent="0.35">
      <c r="A10" s="3">
        <f t="shared" si="1"/>
        <v>1.5</v>
      </c>
      <c r="B10" s="6">
        <f t="shared" si="2"/>
        <v>42.538151129089279</v>
      </c>
      <c r="C10" s="6">
        <f t="shared" si="0"/>
        <v>7.4618488709107202</v>
      </c>
      <c r="D10" s="3">
        <v>8</v>
      </c>
      <c r="E10" s="7">
        <f>EXP($B$2*A10)</f>
        <v>20.085536923187668</v>
      </c>
      <c r="F10" s="2"/>
      <c r="G10" s="2"/>
    </row>
    <row r="11" spans="1:7" ht="21" x14ac:dyDescent="0.35">
      <c r="A11" s="3">
        <f t="shared" si="1"/>
        <v>2</v>
      </c>
      <c r="B11" s="6">
        <f t="shared" si="2"/>
        <v>36.189886029624788</v>
      </c>
      <c r="C11" s="6">
        <f t="shared" si="0"/>
        <v>13.810113970375209</v>
      </c>
      <c r="D11" s="3">
        <v>18</v>
      </c>
      <c r="E11" s="7"/>
    </row>
    <row r="12" spans="1:7" ht="21" x14ac:dyDescent="0.35">
      <c r="A12" s="3">
        <f t="shared" si="1"/>
        <v>2.5</v>
      </c>
      <c r="B12" s="6">
        <f t="shared" si="2"/>
        <v>26.194157016744633</v>
      </c>
      <c r="C12" s="6">
        <f t="shared" si="0"/>
        <v>23.805842983255367</v>
      </c>
      <c r="D12" s="3">
        <v>30</v>
      </c>
      <c r="E12" s="7"/>
    </row>
    <row r="13" spans="1:7" ht="21" x14ac:dyDescent="0.35">
      <c r="A13" s="3">
        <f t="shared" si="1"/>
        <v>3</v>
      </c>
      <c r="B13" s="6">
        <f t="shared" si="2"/>
        <v>13.722677236357441</v>
      </c>
      <c r="C13" s="6">
        <f t="shared" si="0"/>
        <v>36.277322763642559</v>
      </c>
      <c r="D13" s="3">
        <v>38</v>
      </c>
      <c r="E13" s="7"/>
    </row>
    <row r="14" spans="1:7" ht="21" x14ac:dyDescent="0.35">
      <c r="A14" s="3">
        <f t="shared" si="1"/>
        <v>3.5</v>
      </c>
      <c r="B14" s="6">
        <f t="shared" si="2"/>
        <v>3.7662374106648535</v>
      </c>
      <c r="C14" s="6">
        <f t="shared" si="0"/>
        <v>46.233762589335143</v>
      </c>
      <c r="D14" s="3">
        <v>44</v>
      </c>
      <c r="E14" s="7"/>
    </row>
    <row r="15" spans="1:7" ht="21" x14ac:dyDescent="0.35">
      <c r="A15" s="3">
        <f t="shared" si="1"/>
        <v>4</v>
      </c>
      <c r="B15" s="6">
        <f t="shared" si="2"/>
        <v>0.28369088466983028</v>
      </c>
      <c r="C15" s="6">
        <f t="shared" si="0"/>
        <v>49.716309115330169</v>
      </c>
      <c r="D15" s="3">
        <v>48</v>
      </c>
      <c r="E15" s="7"/>
    </row>
    <row r="16" spans="1:7" ht="21" x14ac:dyDescent="0.35">
      <c r="A16" s="3">
        <f t="shared" si="1"/>
        <v>4.5</v>
      </c>
      <c r="B16" s="6">
        <f t="shared" si="2"/>
        <v>1.6096103608950196E-3</v>
      </c>
      <c r="C16" s="6">
        <f t="shared" si="0"/>
        <v>49.998390389639106</v>
      </c>
      <c r="D16" s="3">
        <v>50</v>
      </c>
      <c r="E16" s="7"/>
    </row>
    <row r="17" spans="1:5" ht="21" x14ac:dyDescent="0.35">
      <c r="A17" s="3">
        <f t="shared" si="1"/>
        <v>5</v>
      </c>
      <c r="B17" s="6">
        <f t="shared" si="2"/>
        <v>5.181691027818236E-8</v>
      </c>
      <c r="C17" s="6">
        <f t="shared" si="0"/>
        <v>49.999999948183088</v>
      </c>
      <c r="D17" s="3"/>
      <c r="E17" s="7"/>
    </row>
    <row r="18" spans="1:5" ht="21" x14ac:dyDescent="0.35">
      <c r="A18" s="3">
        <f t="shared" ref="A18:A19" si="3">A17+$B$3</f>
        <v>5.5</v>
      </c>
      <c r="B18" s="6">
        <f t="shared" ref="B18" si="4">B17-$B$2*B17*C17/$B$4*$B$3</f>
        <v>5.3699850682893311E-17</v>
      </c>
      <c r="C18" s="6">
        <f t="shared" ref="C18" si="5">C17+$B$2*B17*C17/$B$4*$B$3</f>
        <v>50</v>
      </c>
      <c r="D18" s="3"/>
      <c r="E18" s="7"/>
    </row>
    <row r="19" spans="1:5" ht="21" x14ac:dyDescent="0.35">
      <c r="A19" s="3">
        <f t="shared" si="3"/>
        <v>6</v>
      </c>
      <c r="B19" s="6">
        <f t="shared" ref="B19" si="6">B18-$B$2*B18*C18/$B$4*$B$3</f>
        <v>0</v>
      </c>
      <c r="C19" s="6">
        <f t="shared" ref="C19" si="7">C18+$B$2*B18*C18/$B$4*$B$3</f>
        <v>50</v>
      </c>
      <c r="D19" s="3"/>
      <c r="E19" s="3"/>
    </row>
    <row r="20" spans="1:5" x14ac:dyDescent="0.25">
      <c r="B20" s="2"/>
      <c r="C20" s="2"/>
    </row>
    <row r="21" spans="1:5" x14ac:dyDescent="0.25">
      <c r="B21" s="2"/>
      <c r="C21" s="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7408D0D6-C97A-426B-8466-DDDAA7A3F420}">
  <ds:schemaRefs/>
</ds:datastoreItem>
</file>

<file path=customXml/itemProps2.xml><?xml version="1.0" encoding="utf-8"?>
<ds:datastoreItem xmlns:ds="http://schemas.openxmlformats.org/officeDocument/2006/customXml" ds:itemID="{613AEFFE-C095-42A7-A0AC-5564FFC1D197}">
  <ds:schemaRefs/>
</ds:datastoreItem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Sheet1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2025-08-05T04:19:53Z</dcterms:created>
  <dcterms:modified xsi:type="dcterms:W3CDTF">2026-09-30T07:25:22Z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auoffice</vt:lpwstr>
  </property>
  <property fmtid="{D5CDD505-2E9C-101B-9397-08002B2CF9AE}" pid="3" name="TemplafyTemplateId">
    <vt:lpwstr>1054884838842826804</vt:lpwstr>
  </property>
  <property fmtid="{D5CDD505-2E9C-101B-9397-08002B2CF9AE}" pid="4" name="TemplafyUserProfileId">
    <vt:lpwstr>1208421390543487219</vt:lpwstr>
  </property>
  <property fmtid="{D5CDD505-2E9C-101B-9397-08002B2CF9AE}" pid="5" name="TemplafyLanguageCode">
    <vt:lpwstr>da-DK</vt:lpwstr>
  </property>
  <property fmtid="{D5CDD505-2E9C-101B-9397-08002B2CF9AE}" pid="6" name="TemplafyFromBlank">
    <vt:bool>true</vt:bool>
  </property>
</Properties>
</file>